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F44" i="1"/>
  <c r="I43" i="1"/>
  <c r="H43" i="1"/>
  <c r="G43" i="1"/>
  <c r="E43" i="1"/>
  <c r="D43" i="1"/>
  <c r="I41" i="1"/>
  <c r="F41" i="1"/>
  <c r="I40" i="1"/>
  <c r="F40" i="1"/>
  <c r="I39" i="1"/>
  <c r="F39" i="1"/>
  <c r="I38" i="1"/>
  <c r="I37" i="1" s="1"/>
  <c r="F38" i="1"/>
  <c r="H37" i="1"/>
  <c r="G37" i="1"/>
  <c r="F37" i="1"/>
  <c r="E37" i="1"/>
  <c r="D37" i="1"/>
  <c r="I36" i="1"/>
  <c r="F36" i="1"/>
  <c r="F34" i="1" s="1"/>
  <c r="F32" i="1" s="1"/>
  <c r="F47" i="1" s="1"/>
  <c r="I35" i="1"/>
  <c r="F35" i="1"/>
  <c r="H34" i="1"/>
  <c r="H32" i="1" s="1"/>
  <c r="H47" i="1" s="1"/>
  <c r="G34" i="1"/>
  <c r="E34" i="1"/>
  <c r="E32" i="1" s="1"/>
  <c r="E47" i="1" s="1"/>
  <c r="D34" i="1"/>
  <c r="D32" i="1" s="1"/>
  <c r="D47" i="1" s="1"/>
  <c r="G32" i="1"/>
  <c r="G47" i="1" s="1"/>
  <c r="I22" i="1"/>
  <c r="F22" i="1"/>
  <c r="I20" i="1"/>
  <c r="F20" i="1"/>
  <c r="I18" i="1"/>
  <c r="F18" i="1"/>
  <c r="I16" i="1"/>
  <c r="F16" i="1"/>
  <c r="I15" i="1"/>
  <c r="F15" i="1"/>
  <c r="I14" i="1"/>
  <c r="F14" i="1"/>
  <c r="E14" i="1"/>
  <c r="D14" i="1"/>
  <c r="I12" i="1"/>
  <c r="F12" i="1"/>
  <c r="F10" i="1" s="1"/>
  <c r="F24" i="1" s="1"/>
  <c r="I11" i="1"/>
  <c r="F11" i="1"/>
  <c r="I10" i="1"/>
  <c r="I24" i="1" s="1"/>
  <c r="H10" i="1"/>
  <c r="H24" i="1" s="1"/>
  <c r="G10" i="1"/>
  <c r="G24" i="1" s="1"/>
  <c r="E10" i="1"/>
  <c r="E24" i="1" s="1"/>
  <c r="D10" i="1"/>
  <c r="D24" i="1" s="1"/>
  <c r="I34" i="1" l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<sst xmlns="http://schemas.openxmlformats.org/spreadsheetml/2006/main" count="58" uniqueCount="33">
  <si>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</si>
  <si>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</si>
  <si>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MARZO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</si>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</sst>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6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/>
    <xf numFmtId="0" fontId="9" fillId="3" borderId="0" xfId="3" applyFont="1" applyFill="1" applyBorder="1"/>
    <xf numFmtId="0" fontId="9" fillId="3" borderId="4" xfId="3" applyFont="1" applyFill="1" applyBorder="1"/>
    <xf numFmtId="0" fontId="9" fillId="3" borderId="4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43" fontId="11" fillId="3" borderId="4" xfId="1" applyNumberFormat="1" applyFont="1" applyFill="1" applyBorder="1" applyAlignment="1" applyProtection="1">
      <alignment horizontal="right"/>
    </xf>
    <xf numFmtId="43" fontId="0" fillId="0" borderId="0" xfId="0" applyNumberFormat="1"/>
    <xf numFmtId="0" fontId="9" fillId="3" borderId="3" xfId="3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 applyProtection="1">
      <alignment horizontal="right"/>
      <protection locked="0"/>
    </xf>
    <xf numFmtId="43" fontId="9" fillId="3" borderId="4" xfId="1" applyNumberFormat="1" applyFont="1" applyFill="1" applyBorder="1" applyAlignment="1" applyProtection="1">
      <alignment horizontal="right"/>
    </xf>
    <xf numFmtId="43" fontId="9" fillId="0" borderId="4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3" fontId="11" fillId="0" borderId="4" xfId="1" applyNumberFormat="1" applyFont="1" applyFill="1" applyBorder="1" applyAlignment="1" applyProtection="1">
      <alignment horizontal="right"/>
    </xf>
    <xf numFmtId="43" fontId="11" fillId="3" borderId="4" xfId="1" applyNumberFormat="1" applyFont="1" applyFill="1" applyBorder="1" applyAlignment="1" applyProtection="1">
      <alignment horizontal="right"/>
      <protection locked="0"/>
    </xf>
    <xf numFmtId="43" fontId="11" fillId="0" borderId="4" xfId="1" applyNumberFormat="1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wrapText="1"/>
    </xf>
    <xf numFmtId="43" fontId="9" fillId="3" borderId="8" xfId="1" applyNumberFormat="1" applyFont="1" applyFill="1" applyBorder="1" applyAlignment="1">
      <alignment horizontal="center"/>
    </xf>
    <xf numFmtId="43" fontId="11" fillId="3" borderId="12" xfId="1" applyNumberFormat="1" applyFont="1" applyFill="1" applyBorder="1" applyAlignment="1" applyProtection="1">
      <alignment horizontal="right"/>
    </xf>
    <xf numFmtId="0" fontId="13" fillId="0" borderId="0" xfId="0" applyFont="1"/>
    <xf numFmtId="43" fontId="13" fillId="0" borderId="0" xfId="1" applyNumberFormat="1" applyFont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13" fillId="0" borderId="4" xfId="0" applyFont="1" applyBorder="1"/>
    <xf numFmtId="43" fontId="11" fillId="3" borderId="4" xfId="1" applyFont="1" applyFill="1" applyBorder="1" applyAlignment="1">
      <alignment horizontal="right"/>
    </xf>
    <xf numFmtId="0" fontId="13" fillId="3" borderId="4" xfId="0" applyFont="1" applyFill="1" applyBorder="1"/>
    <xf numFmtId="43" fontId="9" fillId="3" borderId="4" xfId="1" applyFont="1" applyFill="1" applyBorder="1" applyAlignment="1" applyProtection="1">
      <alignment horizontal="right"/>
      <protection locked="0"/>
    </xf>
    <xf numFmtId="43" fontId="9" fillId="0" borderId="4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4" xfId="0" applyFont="1" applyFill="1" applyBorder="1" applyAlignment="1">
      <alignment vertical="center" wrapText="1"/>
    </xf>
    <xf numFmtId="0" fontId="13" fillId="0" borderId="0" xfId="0" applyFont="1" applyBorder="1"/>
    <xf numFmtId="43" fontId="12" fillId="3" borderId="4" xfId="1" applyFont="1" applyFill="1" applyBorder="1" applyAlignment="1">
      <alignment horizontal="right" vertical="center" wrapText="1"/>
    </xf>
    <xf numFmtId="43" fontId="12" fillId="3" borderId="5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/>
    </xf>
    <xf numFmtId="43" fontId="9" fillId="3" borderId="8" xfId="1" applyFont="1" applyFill="1" applyBorder="1" applyAlignment="1">
      <alignment horizontal="right"/>
    </xf>
    <xf numFmtId="43" fontId="9" fillId="3" borderId="14" xfId="1" applyFont="1" applyFill="1" applyBorder="1" applyAlignment="1">
      <alignment horizontal="right"/>
    </xf>
    <xf numFmtId="43" fontId="11" fillId="3" borderId="12" xfId="1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3" fillId="3" borderId="22" xfId="0" applyFont="1" applyFill="1" applyBorder="1" applyAlignment="1">
      <alignment vertical="top" wrapText="1"/>
    </xf>
    <xf numFmtId="43" fontId="3" fillId="3" borderId="22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43" fontId="11" fillId="3" borderId="13" xfId="1" applyNumberFormat="1" applyFont="1" applyFill="1" applyBorder="1" applyAlignment="1">
      <alignment vertical="center"/>
    </xf>
    <xf numFmtId="43" fontId="11" fillId="3" borderId="14" xfId="1" applyNumberFormat="1" applyFont="1" applyFill="1" applyBorder="1" applyAlignment="1">
      <alignment vertical="center"/>
    </xf>
    <xf numFmtId="43" fontId="14" fillId="0" borderId="9" xfId="1" applyNumberFormat="1" applyFont="1" applyBorder="1" applyAlignment="1">
      <alignment horizontal="center" vertical="top" wrapText="1"/>
    </xf>
    <xf numFmtId="43" fontId="14" fillId="0" borderId="11" xfId="1" applyNumberFormat="1" applyFont="1" applyBorder="1" applyAlignment="1">
      <alignment horizontal="center" vertical="top" wrapText="1"/>
    </xf>
    <xf numFmtId="37" fontId="8" fillId="2" borderId="15" xfId="1" applyNumberFormat="1" applyFont="1" applyFill="1" applyBorder="1" applyAlignment="1" applyProtection="1">
      <alignment horizontal="center" vertical="center" wrapText="1"/>
    </xf>
    <xf numFmtId="37" fontId="8" fillId="2" borderId="16" xfId="1" applyNumberFormat="1" applyFont="1" applyFill="1" applyBorder="1" applyAlignment="1" applyProtection="1">
      <alignment horizontal="center" vertical="center"/>
    </xf>
    <xf numFmtId="37" fontId="8" fillId="2" borderId="1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17" xfId="1" applyNumberFormat="1" applyFont="1" applyFill="1" applyBorder="1" applyAlignment="1" applyProtection="1">
      <alignment horizontal="center" vertical="center" wrapText="1"/>
    </xf>
    <xf numFmtId="37" fontId="8" fillId="2" borderId="18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11" fillId="3" borderId="13" xfId="1" applyNumberFormat="1" applyFont="1" applyFill="1" applyBorder="1" applyAlignment="1">
      <alignment horizontal="right" vertical="center"/>
    </xf>
    <xf numFmtId="43" fontId="11" fillId="3" borderId="14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251460</xdr:colOff>
      <xdr:row>1</xdr:row>
      <xdr:rowOff>30480</xdr:rowOff>
    </xdr:from>
    <xdr:to>
      <xdr:col>9</xdr:col>
      <xdr:colOff>617220</xdr:colOff>
      <xdr:row>4</xdr:row>
      <xdr:rowOff>53340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13360"/>
          <a:ext cx="19507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2</xdr:col>
      <xdr:colOff>83820</xdr:colOff>
      <xdr:row>3</xdr:row>
      <xdr:rowOff>121920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16383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sqref="A1:XFD1048576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2.85546875" customWidth="1"/>
    <col min="11" max="11" width="18.570312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2.85546875" customWidth="1"/>
    <col min="267" max="267" width="18.570312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2.85546875" customWidth="1"/>
    <col min="523" max="523" width="18.570312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2.85546875" customWidth="1"/>
    <col min="779" max="779" width="18.570312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2.85546875" customWidth="1"/>
    <col min="1035" max="1035" width="18.570312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2.85546875" customWidth="1"/>
    <col min="1291" max="1291" width="18.570312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2.85546875" customWidth="1"/>
    <col min="1547" max="1547" width="18.570312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2.85546875" customWidth="1"/>
    <col min="1803" max="1803" width="18.570312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2.85546875" customWidth="1"/>
    <col min="2059" max="2059" width="18.570312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2.85546875" customWidth="1"/>
    <col min="2315" max="2315" width="18.570312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2.85546875" customWidth="1"/>
    <col min="2571" max="2571" width="18.570312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2.85546875" customWidth="1"/>
    <col min="2827" max="2827" width="18.570312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2.85546875" customWidth="1"/>
    <col min="3083" max="3083" width="18.570312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2.85546875" customWidth="1"/>
    <col min="3339" max="3339" width="18.570312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2.85546875" customWidth="1"/>
    <col min="3595" max="3595" width="18.570312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2.85546875" customWidth="1"/>
    <col min="3851" max="3851" width="18.570312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2.85546875" customWidth="1"/>
    <col min="4107" max="4107" width="18.570312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2.85546875" customWidth="1"/>
    <col min="4363" max="4363" width="18.570312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2.85546875" customWidth="1"/>
    <col min="4619" max="4619" width="18.570312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2.85546875" customWidth="1"/>
    <col min="4875" max="4875" width="18.570312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2.85546875" customWidth="1"/>
    <col min="5131" max="5131" width="18.570312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2.85546875" customWidth="1"/>
    <col min="5387" max="5387" width="18.570312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2.85546875" customWidth="1"/>
    <col min="5643" max="5643" width="18.570312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2.85546875" customWidth="1"/>
    <col min="5899" max="5899" width="18.570312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2.85546875" customWidth="1"/>
    <col min="6155" max="6155" width="18.570312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2.85546875" customWidth="1"/>
    <col min="6411" max="6411" width="18.570312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2.85546875" customWidth="1"/>
    <col min="6667" max="6667" width="18.570312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2.85546875" customWidth="1"/>
    <col min="6923" max="6923" width="18.570312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2.85546875" customWidth="1"/>
    <col min="7179" max="7179" width="18.570312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2.85546875" customWidth="1"/>
    <col min="7435" max="7435" width="18.570312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2.85546875" customWidth="1"/>
    <col min="7691" max="7691" width="18.570312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2.85546875" customWidth="1"/>
    <col min="7947" max="7947" width="18.570312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2.85546875" customWidth="1"/>
    <col min="8203" max="8203" width="18.570312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2.85546875" customWidth="1"/>
    <col min="8459" max="8459" width="18.570312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2.85546875" customWidth="1"/>
    <col min="8715" max="8715" width="18.570312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2.85546875" customWidth="1"/>
    <col min="8971" max="8971" width="18.570312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2.85546875" customWidth="1"/>
    <col min="9227" max="9227" width="18.570312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2.85546875" customWidth="1"/>
    <col min="9483" max="9483" width="18.570312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2.85546875" customWidth="1"/>
    <col min="9739" max="9739" width="18.570312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2.85546875" customWidth="1"/>
    <col min="9995" max="9995" width="18.570312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2.85546875" customWidth="1"/>
    <col min="10251" max="10251" width="18.570312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2.85546875" customWidth="1"/>
    <col min="10507" max="10507" width="18.570312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2.85546875" customWidth="1"/>
    <col min="10763" max="10763" width="18.570312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2.85546875" customWidth="1"/>
    <col min="11019" max="11019" width="18.570312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2.85546875" customWidth="1"/>
    <col min="11275" max="11275" width="18.570312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2.85546875" customWidth="1"/>
    <col min="11531" max="11531" width="18.570312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2.85546875" customWidth="1"/>
    <col min="11787" max="11787" width="18.570312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2.85546875" customWidth="1"/>
    <col min="12043" max="12043" width="18.570312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2.85546875" customWidth="1"/>
    <col min="12299" max="12299" width="18.570312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2.85546875" customWidth="1"/>
    <col min="12555" max="12555" width="18.570312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2.85546875" customWidth="1"/>
    <col min="12811" max="12811" width="18.570312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2.85546875" customWidth="1"/>
    <col min="13067" max="13067" width="18.570312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2.85546875" customWidth="1"/>
    <col min="13323" max="13323" width="18.570312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2.85546875" customWidth="1"/>
    <col min="13579" max="13579" width="18.570312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2.85546875" customWidth="1"/>
    <col min="13835" max="13835" width="18.570312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2.85546875" customWidth="1"/>
    <col min="14091" max="14091" width="18.570312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2.85546875" customWidth="1"/>
    <col min="14347" max="14347" width="18.570312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2.85546875" customWidth="1"/>
    <col min="14603" max="14603" width="18.570312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2.85546875" customWidth="1"/>
    <col min="14859" max="14859" width="18.570312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2.85546875" customWidth="1"/>
    <col min="15115" max="15115" width="18.570312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2.85546875" customWidth="1"/>
    <col min="15371" max="15371" width="18.570312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2.85546875" customWidth="1"/>
    <col min="15627" max="15627" width="18.570312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2.85546875" customWidth="1"/>
    <col min="15883" max="15883" width="18.570312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2.85546875" customWidth="1"/>
    <col min="16139" max="16139" width="18.5703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3"/>
    </row>
    <row r="3" spans="1:11" ht="15.7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3"/>
    </row>
    <row r="4" spans="1:11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4.75" customHeight="1" x14ac:dyDescent="0.25">
      <c r="A6" s="83" t="s">
        <v>3</v>
      </c>
      <c r="B6" s="84"/>
      <c r="C6" s="84"/>
      <c r="D6" s="70" t="s">
        <v>4</v>
      </c>
      <c r="E6" s="70"/>
      <c r="F6" s="70"/>
      <c r="G6" s="70"/>
      <c r="H6" s="70"/>
      <c r="I6" s="85" t="s">
        <v>5</v>
      </c>
    </row>
    <row r="7" spans="1:11" ht="30.75" customHeight="1" x14ac:dyDescent="0.25">
      <c r="A7" s="83"/>
      <c r="B7" s="84"/>
      <c r="C7" s="84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85"/>
    </row>
    <row r="8" spans="1:11" hidden="1" x14ac:dyDescent="0.25">
      <c r="A8" s="83"/>
      <c r="B8" s="84"/>
      <c r="C8" s="84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spans="1:11" x14ac:dyDescent="0.25">
      <c r="A9" s="8"/>
      <c r="B9" s="9"/>
      <c r="C9" s="10"/>
      <c r="D9" s="11"/>
      <c r="E9" s="12"/>
      <c r="F9" s="12"/>
      <c r="G9" s="12"/>
      <c r="H9" s="12"/>
      <c r="I9" s="12"/>
    </row>
    <row r="10" spans="1:11" x14ac:dyDescent="0.25">
      <c r="A10" s="75" t="s">
        <v>17</v>
      </c>
      <c r="B10" s="76"/>
      <c r="C10" s="77"/>
      <c r="D10" s="13">
        <f t="shared" ref="D10:I10" si="0">D11+D12</f>
        <v>11000000</v>
      </c>
      <c r="E10" s="13">
        <f t="shared" si="0"/>
        <v>0</v>
      </c>
      <c r="F10" s="13">
        <f t="shared" si="0"/>
        <v>11000000</v>
      </c>
      <c r="G10" s="13">
        <f t="shared" si="0"/>
        <v>3077195.69</v>
      </c>
      <c r="H10" s="13">
        <f t="shared" si="0"/>
        <v>3077195.69</v>
      </c>
      <c r="I10" s="13">
        <f t="shared" si="0"/>
        <v>-7922804.3100000005</v>
      </c>
      <c r="K10" s="14"/>
    </row>
    <row r="11" spans="1:11" x14ac:dyDescent="0.25">
      <c r="A11" s="15"/>
      <c r="B11" s="58" t="s">
        <v>18</v>
      </c>
      <c r="C11" s="59"/>
      <c r="D11" s="16">
        <v>0</v>
      </c>
      <c r="E11" s="16">
        <v>0</v>
      </c>
      <c r="F11" s="17">
        <f>D11+E11</f>
        <v>0</v>
      </c>
      <c r="G11" s="16">
        <v>1794</v>
      </c>
      <c r="H11" s="16">
        <v>1794</v>
      </c>
      <c r="I11" s="17">
        <f>H11-D11</f>
        <v>1794</v>
      </c>
      <c r="K11" s="14"/>
    </row>
    <row r="12" spans="1:11" x14ac:dyDescent="0.25">
      <c r="A12" s="15"/>
      <c r="B12" s="58" t="s">
        <v>19</v>
      </c>
      <c r="C12" s="59"/>
      <c r="D12" s="16">
        <v>11000000</v>
      </c>
      <c r="E12" s="16">
        <v>0</v>
      </c>
      <c r="F12" s="17">
        <f>D12+E12</f>
        <v>11000000</v>
      </c>
      <c r="G12" s="18">
        <v>3075401.69</v>
      </c>
      <c r="H12" s="18">
        <v>3075401.69</v>
      </c>
      <c r="I12" s="17">
        <f>H12-D12</f>
        <v>-7924598.3100000005</v>
      </c>
      <c r="K12" s="14"/>
    </row>
    <row r="13" spans="1:11" x14ac:dyDescent="0.25">
      <c r="A13" s="15"/>
      <c r="B13" s="19"/>
      <c r="C13" s="20"/>
      <c r="D13" s="16"/>
      <c r="E13" s="16"/>
      <c r="F13" s="17"/>
      <c r="G13" s="18"/>
      <c r="H13" s="18"/>
      <c r="I13" s="17"/>
      <c r="K13" s="14"/>
    </row>
    <row r="14" spans="1:11" x14ac:dyDescent="0.25">
      <c r="A14" s="75" t="s">
        <v>20</v>
      </c>
      <c r="B14" s="76"/>
      <c r="C14" s="77"/>
      <c r="D14" s="13">
        <f t="shared" ref="D14:I14" si="1">D15+D16</f>
        <v>0</v>
      </c>
      <c r="E14" s="13">
        <f t="shared" si="1"/>
        <v>21181</v>
      </c>
      <c r="F14" s="13">
        <f t="shared" si="1"/>
        <v>21181</v>
      </c>
      <c r="G14" s="21">
        <v>7023525.1500000004</v>
      </c>
      <c r="H14" s="21">
        <v>7002344.9199999999</v>
      </c>
      <c r="I14" s="13">
        <f t="shared" si="1"/>
        <v>7002344.9199999999</v>
      </c>
      <c r="K14" s="14"/>
    </row>
    <row r="15" spans="1:11" x14ac:dyDescent="0.25">
      <c r="A15" s="15"/>
      <c r="B15" s="58" t="s">
        <v>18</v>
      </c>
      <c r="C15" s="59"/>
      <c r="D15" s="16">
        <v>0</v>
      </c>
      <c r="E15" s="16">
        <v>21181</v>
      </c>
      <c r="F15" s="17">
        <f t="shared" ref="F15:F22" si="2">D15+E15</f>
        <v>21181</v>
      </c>
      <c r="G15" s="18">
        <v>7023525.1500000004</v>
      </c>
      <c r="H15" s="18">
        <v>7002344.9199999999</v>
      </c>
      <c r="I15" s="17">
        <f>H15-D15</f>
        <v>7002344.9199999999</v>
      </c>
      <c r="K15" s="14"/>
    </row>
    <row r="16" spans="1:11" x14ac:dyDescent="0.25">
      <c r="A16" s="15"/>
      <c r="B16" s="58" t="s">
        <v>19</v>
      </c>
      <c r="C16" s="59"/>
      <c r="D16" s="16">
        <v>0</v>
      </c>
      <c r="E16" s="16">
        <v>0</v>
      </c>
      <c r="F16" s="17">
        <f t="shared" si="2"/>
        <v>0</v>
      </c>
      <c r="G16" s="18">
        <v>0</v>
      </c>
      <c r="H16" s="18">
        <v>0</v>
      </c>
      <c r="I16" s="17">
        <f>H16-D16</f>
        <v>0</v>
      </c>
      <c r="K16" s="14"/>
    </row>
    <row r="17" spans="1:11" x14ac:dyDescent="0.25">
      <c r="A17" s="15"/>
      <c r="B17" s="19"/>
      <c r="C17" s="20"/>
      <c r="D17" s="16"/>
      <c r="E17" s="16"/>
      <c r="F17" s="17"/>
      <c r="G17" s="18"/>
      <c r="H17" s="18"/>
      <c r="I17" s="17"/>
      <c r="K17" s="14"/>
    </row>
    <row r="18" spans="1:11" x14ac:dyDescent="0.25">
      <c r="A18" s="75" t="s">
        <v>21</v>
      </c>
      <c r="B18" s="76"/>
      <c r="C18" s="77"/>
      <c r="D18" s="22">
        <v>20300000</v>
      </c>
      <c r="E18" s="22">
        <v>414241</v>
      </c>
      <c r="F18" s="13">
        <f t="shared" si="2"/>
        <v>20714241</v>
      </c>
      <c r="G18" s="23">
        <v>8576730.4499999993</v>
      </c>
      <c r="H18" s="23">
        <v>7951994.3399999999</v>
      </c>
      <c r="I18" s="13">
        <f>H18-D18</f>
        <v>-12348005.66</v>
      </c>
      <c r="K18" s="14"/>
    </row>
    <row r="19" spans="1:11" x14ac:dyDescent="0.25">
      <c r="A19" s="24" t="s">
        <v>22</v>
      </c>
      <c r="B19" s="19"/>
      <c r="C19" s="20"/>
      <c r="D19" s="22"/>
      <c r="E19" s="22"/>
      <c r="F19" s="13"/>
      <c r="G19" s="23"/>
      <c r="H19" s="23"/>
      <c r="I19" s="13"/>
      <c r="K19" s="14"/>
    </row>
    <row r="20" spans="1:11" x14ac:dyDescent="0.25">
      <c r="A20" s="75" t="s">
        <v>23</v>
      </c>
      <c r="B20" s="76"/>
      <c r="C20" s="77"/>
      <c r="D20" s="22">
        <v>52200000</v>
      </c>
      <c r="E20" s="22">
        <v>1000000</v>
      </c>
      <c r="F20" s="13">
        <f t="shared" si="2"/>
        <v>53200000</v>
      </c>
      <c r="G20" s="23">
        <v>54182398.609999999</v>
      </c>
      <c r="H20" s="23">
        <v>54182398.609999999</v>
      </c>
      <c r="I20" s="13">
        <f>H20-D20</f>
        <v>1982398.6099999994</v>
      </c>
      <c r="K20" s="14"/>
    </row>
    <row r="21" spans="1:11" x14ac:dyDescent="0.25">
      <c r="A21" s="24"/>
      <c r="B21" s="19"/>
      <c r="C21" s="20"/>
      <c r="D21" s="22"/>
      <c r="E21" s="22"/>
      <c r="F21" s="13"/>
      <c r="G21" s="23"/>
      <c r="H21" s="23"/>
      <c r="I21" s="13"/>
      <c r="K21" s="14"/>
    </row>
    <row r="22" spans="1:11" x14ac:dyDescent="0.25">
      <c r="A22" s="75" t="s">
        <v>24</v>
      </c>
      <c r="B22" s="76"/>
      <c r="C22" s="77"/>
      <c r="D22" s="22">
        <v>1304696000</v>
      </c>
      <c r="E22" s="22">
        <v>241288786</v>
      </c>
      <c r="F22" s="13">
        <f t="shared" si="2"/>
        <v>1545984786</v>
      </c>
      <c r="G22" s="23">
        <v>503293091.69</v>
      </c>
      <c r="H22" s="23">
        <v>473405911.72000003</v>
      </c>
      <c r="I22" s="13">
        <f>H22-D22</f>
        <v>-831290088.27999997</v>
      </c>
      <c r="K22" s="14"/>
    </row>
    <row r="23" spans="1:11" x14ac:dyDescent="0.25">
      <c r="A23" s="25"/>
      <c r="B23" s="26"/>
      <c r="C23" s="27"/>
      <c r="D23" s="28"/>
      <c r="E23" s="28"/>
      <c r="F23" s="28"/>
      <c r="G23" s="28"/>
      <c r="H23" s="28"/>
      <c r="I23" s="28"/>
    </row>
    <row r="24" spans="1:11" x14ac:dyDescent="0.25">
      <c r="A24" s="60" t="s">
        <v>25</v>
      </c>
      <c r="B24" s="61"/>
      <c r="C24" s="62"/>
      <c r="D24" s="29">
        <f t="shared" ref="D24:I24" si="3">+D10+D14+D18+D20+D22</f>
        <v>1388196000</v>
      </c>
      <c r="E24" s="29">
        <f t="shared" si="3"/>
        <v>242724208</v>
      </c>
      <c r="F24" s="29">
        <f t="shared" si="3"/>
        <v>1630920208</v>
      </c>
      <c r="G24" s="29">
        <f t="shared" si="3"/>
        <v>576152941.59000003</v>
      </c>
      <c r="H24" s="29">
        <f t="shared" si="3"/>
        <v>545619845.27999997</v>
      </c>
      <c r="I24" s="78">
        <f t="shared" si="3"/>
        <v>-842576154.72000003</v>
      </c>
    </row>
    <row r="25" spans="1:11" x14ac:dyDescent="0.25">
      <c r="A25" s="30"/>
      <c r="B25" s="30"/>
      <c r="C25" s="30"/>
      <c r="D25" s="31"/>
      <c r="E25" s="31"/>
      <c r="F25" s="31"/>
      <c r="G25" s="65" t="s">
        <v>26</v>
      </c>
      <c r="H25" s="66"/>
      <c r="I25" s="79"/>
    </row>
    <row r="26" spans="1:11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11" ht="12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11" ht="24.75" customHeight="1" x14ac:dyDescent="0.25">
      <c r="A28" s="67" t="s">
        <v>27</v>
      </c>
      <c r="B28" s="68"/>
      <c r="C28" s="68"/>
      <c r="D28" s="68" t="s">
        <v>4</v>
      </c>
      <c r="E28" s="68"/>
      <c r="F28" s="68"/>
      <c r="G28" s="68"/>
      <c r="H28" s="68"/>
      <c r="I28" s="73" t="s">
        <v>5</v>
      </c>
    </row>
    <row r="29" spans="1:11" ht="30.75" customHeight="1" x14ac:dyDescent="0.25">
      <c r="A29" s="69"/>
      <c r="B29" s="70"/>
      <c r="C29" s="70"/>
      <c r="D29" s="7" t="s">
        <v>6</v>
      </c>
      <c r="E29" s="6" t="s">
        <v>28</v>
      </c>
      <c r="F29" s="7" t="s">
        <v>8</v>
      </c>
      <c r="G29" s="7" t="s">
        <v>9</v>
      </c>
      <c r="H29" s="7" t="s">
        <v>10</v>
      </c>
      <c r="I29" s="74"/>
    </row>
    <row r="30" spans="1:11" hidden="1" x14ac:dyDescent="0.25">
      <c r="A30" s="71"/>
      <c r="B30" s="72"/>
      <c r="C30" s="72"/>
      <c r="D30" s="32" t="s">
        <v>11</v>
      </c>
      <c r="E30" s="32" t="s">
        <v>12</v>
      </c>
      <c r="F30" s="32" t="s">
        <v>13</v>
      </c>
      <c r="G30" s="32" t="s">
        <v>14</v>
      </c>
      <c r="H30" s="32">
        <v>-5</v>
      </c>
      <c r="I30" s="33" t="s">
        <v>16</v>
      </c>
    </row>
    <row r="31" spans="1:11" x14ac:dyDescent="0.25">
      <c r="A31" s="8"/>
      <c r="B31" s="9"/>
      <c r="C31" s="10"/>
      <c r="D31" s="11"/>
      <c r="E31" s="12"/>
      <c r="F31" s="12"/>
      <c r="G31" s="12"/>
      <c r="H31" s="12"/>
      <c r="I31" s="12"/>
    </row>
    <row r="32" spans="1:11" x14ac:dyDescent="0.25">
      <c r="A32" s="34" t="s">
        <v>29</v>
      </c>
      <c r="B32" s="35"/>
      <c r="C32" s="36"/>
      <c r="D32" s="37">
        <f t="shared" ref="D32:I32" si="4">+D34+D37+D40+D41</f>
        <v>802429000</v>
      </c>
      <c r="E32" s="37">
        <f t="shared" si="4"/>
        <v>241545799</v>
      </c>
      <c r="F32" s="37">
        <f t="shared" si="4"/>
        <v>1043974799</v>
      </c>
      <c r="G32" s="37">
        <f t="shared" si="4"/>
        <v>418825563.26999998</v>
      </c>
      <c r="H32" s="37">
        <f t="shared" si="4"/>
        <v>391896598.12</v>
      </c>
      <c r="I32" s="37">
        <f t="shared" si="4"/>
        <v>-410532401.88</v>
      </c>
    </row>
    <row r="33" spans="1:11" x14ac:dyDescent="0.25">
      <c r="A33" s="34"/>
      <c r="B33" s="35"/>
      <c r="C33" s="38"/>
      <c r="D33" s="37"/>
      <c r="E33" s="37"/>
      <c r="F33" s="37"/>
      <c r="G33" s="37"/>
      <c r="H33" s="37"/>
      <c r="I33" s="37"/>
    </row>
    <row r="34" spans="1:11" x14ac:dyDescent="0.25">
      <c r="A34" s="15"/>
      <c r="B34" s="58" t="s">
        <v>17</v>
      </c>
      <c r="C34" s="59"/>
      <c r="D34" s="39">
        <f>D35+D36</f>
        <v>11000000</v>
      </c>
      <c r="E34" s="39">
        <f>E35+E36</f>
        <v>0</v>
      </c>
      <c r="F34" s="39">
        <f>F35+F36</f>
        <v>11000000</v>
      </c>
      <c r="G34" s="40">
        <f>G35+G36</f>
        <v>3077195.69</v>
      </c>
      <c r="H34" s="40">
        <f>H35+H36</f>
        <v>3077195.69</v>
      </c>
      <c r="I34" s="39">
        <f>H34-D34</f>
        <v>-7922804.3100000005</v>
      </c>
    </row>
    <row r="35" spans="1:11" x14ac:dyDescent="0.25">
      <c r="A35" s="15"/>
      <c r="B35" s="41"/>
      <c r="C35" s="42" t="s">
        <v>18</v>
      </c>
      <c r="D35" s="39">
        <v>0</v>
      </c>
      <c r="E35" s="39">
        <v>0</v>
      </c>
      <c r="F35" s="39">
        <f>D35+E35</f>
        <v>0</v>
      </c>
      <c r="G35" s="40">
        <v>1794</v>
      </c>
      <c r="H35" s="40">
        <v>1794</v>
      </c>
      <c r="I35" s="39">
        <f>H35-D35</f>
        <v>1794</v>
      </c>
    </row>
    <row r="36" spans="1:11" x14ac:dyDescent="0.25">
      <c r="A36" s="15"/>
      <c r="B36" s="43"/>
      <c r="C36" s="42" t="s">
        <v>19</v>
      </c>
      <c r="D36" s="39">
        <v>11000000</v>
      </c>
      <c r="E36" s="39">
        <v>0</v>
      </c>
      <c r="F36" s="39">
        <f>D36+E36</f>
        <v>11000000</v>
      </c>
      <c r="G36" s="40">
        <v>3075401.69</v>
      </c>
      <c r="H36" s="40">
        <v>3075401.69</v>
      </c>
      <c r="I36" s="39">
        <f>H36-D36</f>
        <v>-7924598.3100000005</v>
      </c>
    </row>
    <row r="37" spans="1:11" x14ac:dyDescent="0.25">
      <c r="A37" s="15"/>
      <c r="B37" s="58" t="s">
        <v>20</v>
      </c>
      <c r="C37" s="59"/>
      <c r="D37" s="39">
        <f t="shared" ref="D37:I37" si="5">D38+D39</f>
        <v>0</v>
      </c>
      <c r="E37" s="39">
        <f t="shared" si="5"/>
        <v>21181</v>
      </c>
      <c r="F37" s="39">
        <f t="shared" si="5"/>
        <v>21181</v>
      </c>
      <c r="G37" s="40">
        <f t="shared" si="5"/>
        <v>7023525.1500000004</v>
      </c>
      <c r="H37" s="40">
        <f t="shared" si="5"/>
        <v>7002344.9199999999</v>
      </c>
      <c r="I37" s="39">
        <f t="shared" si="5"/>
        <v>7002344.9199999999</v>
      </c>
    </row>
    <row r="38" spans="1:11" x14ac:dyDescent="0.25">
      <c r="A38" s="15"/>
      <c r="B38" s="43"/>
      <c r="C38" s="42" t="s">
        <v>18</v>
      </c>
      <c r="D38" s="39">
        <v>0</v>
      </c>
      <c r="E38" s="39">
        <v>21181</v>
      </c>
      <c r="F38" s="39">
        <f>D38+E38</f>
        <v>21181</v>
      </c>
      <c r="G38" s="40">
        <v>7023525.1500000004</v>
      </c>
      <c r="H38" s="40">
        <v>7002344.9199999999</v>
      </c>
      <c r="I38" s="39">
        <f>H38-D38</f>
        <v>7002344.9199999999</v>
      </c>
    </row>
    <row r="39" spans="1:11" x14ac:dyDescent="0.25">
      <c r="A39" s="15"/>
      <c r="B39" s="41"/>
      <c r="C39" s="42" t="s">
        <v>19</v>
      </c>
      <c r="D39" s="39">
        <v>0</v>
      </c>
      <c r="E39" s="39">
        <v>0</v>
      </c>
      <c r="F39" s="39">
        <f>D39+E39</f>
        <v>0</v>
      </c>
      <c r="G39" s="40">
        <v>0</v>
      </c>
      <c r="H39" s="40">
        <v>0</v>
      </c>
      <c r="I39" s="39">
        <f>H39-D39</f>
        <v>0</v>
      </c>
    </row>
    <row r="40" spans="1:11" x14ac:dyDescent="0.25">
      <c r="A40" s="15"/>
      <c r="B40" s="58" t="s">
        <v>23</v>
      </c>
      <c r="C40" s="59"/>
      <c r="D40" s="39">
        <v>52200000</v>
      </c>
      <c r="E40" s="39">
        <v>1000000</v>
      </c>
      <c r="F40" s="39">
        <f>D40+E40</f>
        <v>53200000</v>
      </c>
      <c r="G40" s="40">
        <v>54182398.609999999</v>
      </c>
      <c r="H40" s="40">
        <v>54182398.609999999</v>
      </c>
      <c r="I40" s="39">
        <f>H40-D40</f>
        <v>1982398.6099999994</v>
      </c>
    </row>
    <row r="41" spans="1:11" x14ac:dyDescent="0.25">
      <c r="A41" s="15"/>
      <c r="B41" s="58" t="s">
        <v>24</v>
      </c>
      <c r="C41" s="59"/>
      <c r="D41" s="40">
        <v>739229000</v>
      </c>
      <c r="E41" s="40">
        <v>240524618</v>
      </c>
      <c r="F41" s="39">
        <f>D41+E41</f>
        <v>979753618</v>
      </c>
      <c r="G41" s="40">
        <v>354542443.81999999</v>
      </c>
      <c r="H41" s="40">
        <v>327634658.89999998</v>
      </c>
      <c r="I41" s="40">
        <f>H41-D41</f>
        <v>-411594341.10000002</v>
      </c>
      <c r="K41" s="14"/>
    </row>
    <row r="42" spans="1:11" x14ac:dyDescent="0.25">
      <c r="A42" s="15"/>
      <c r="B42" s="43"/>
      <c r="C42" s="42"/>
      <c r="D42" s="44"/>
      <c r="E42" s="45"/>
      <c r="F42" s="45"/>
      <c r="G42" s="46"/>
      <c r="H42" s="46"/>
      <c r="I42" s="45"/>
    </row>
    <row r="43" spans="1:11" x14ac:dyDescent="0.25">
      <c r="A43" s="34" t="s">
        <v>30</v>
      </c>
      <c r="B43" s="35"/>
      <c r="C43" s="42"/>
      <c r="D43" s="37">
        <f t="shared" ref="D43:I43" si="6">D44+D45</f>
        <v>585767000</v>
      </c>
      <c r="E43" s="37">
        <f t="shared" si="6"/>
        <v>1178409</v>
      </c>
      <c r="F43" s="37">
        <f t="shared" si="6"/>
        <v>586945409</v>
      </c>
      <c r="G43" s="47">
        <f t="shared" si="6"/>
        <v>157327378.31999999</v>
      </c>
      <c r="H43" s="47">
        <f t="shared" si="6"/>
        <v>153723247.16</v>
      </c>
      <c r="I43" s="37">
        <f t="shared" si="6"/>
        <v>-432043752.84000003</v>
      </c>
    </row>
    <row r="44" spans="1:11" x14ac:dyDescent="0.25">
      <c r="A44" s="15"/>
      <c r="B44" s="58" t="s">
        <v>21</v>
      </c>
      <c r="C44" s="59"/>
      <c r="D44" s="39">
        <v>20300000</v>
      </c>
      <c r="E44" s="39">
        <v>414241</v>
      </c>
      <c r="F44" s="39">
        <f>D44+E44</f>
        <v>20714241</v>
      </c>
      <c r="G44" s="40">
        <v>8576730.4499999993</v>
      </c>
      <c r="H44" s="40">
        <v>7951994.3399999999</v>
      </c>
      <c r="I44" s="39">
        <f>H44-D44</f>
        <v>-12348005.66</v>
      </c>
    </row>
    <row r="45" spans="1:11" x14ac:dyDescent="0.25">
      <c r="A45" s="15"/>
      <c r="B45" s="58" t="s">
        <v>24</v>
      </c>
      <c r="C45" s="59"/>
      <c r="D45" s="40">
        <v>565467000</v>
      </c>
      <c r="E45" s="40">
        <v>764168</v>
      </c>
      <c r="F45" s="40">
        <f>D45+E45</f>
        <v>566231168</v>
      </c>
      <c r="G45" s="40">
        <v>148750647.87</v>
      </c>
      <c r="H45" s="40">
        <v>145771252.81999999</v>
      </c>
      <c r="I45" s="40">
        <f>H45-D45</f>
        <v>-419695747.18000001</v>
      </c>
    </row>
    <row r="46" spans="1:11" x14ac:dyDescent="0.25">
      <c r="A46" s="25"/>
      <c r="B46" s="26"/>
      <c r="C46" s="27"/>
      <c r="D46" s="48"/>
      <c r="E46" s="49"/>
      <c r="F46" s="49"/>
      <c r="G46" s="49"/>
      <c r="H46" s="49"/>
      <c r="I46" s="49"/>
    </row>
    <row r="47" spans="1:11" x14ac:dyDescent="0.25">
      <c r="A47" s="60" t="s">
        <v>25</v>
      </c>
      <c r="B47" s="61"/>
      <c r="C47" s="62"/>
      <c r="D47" s="50">
        <f t="shared" ref="D47:I47" si="7">D32+D43</f>
        <v>1388196000</v>
      </c>
      <c r="E47" s="50">
        <f t="shared" si="7"/>
        <v>242724208</v>
      </c>
      <c r="F47" s="50">
        <f t="shared" si="7"/>
        <v>1630920208</v>
      </c>
      <c r="G47" s="50">
        <f t="shared" si="7"/>
        <v>576152941.58999991</v>
      </c>
      <c r="H47" s="50">
        <f t="shared" si="7"/>
        <v>545619845.27999997</v>
      </c>
      <c r="I47" s="63">
        <f t="shared" si="7"/>
        <v>-842576154.72000003</v>
      </c>
    </row>
    <row r="48" spans="1:11" x14ac:dyDescent="0.25">
      <c r="A48" s="51"/>
      <c r="B48" s="52"/>
      <c r="C48" s="52"/>
      <c r="D48" s="53"/>
      <c r="E48" s="53"/>
      <c r="F48" s="53"/>
      <c r="G48" s="65" t="s">
        <v>26</v>
      </c>
      <c r="H48" s="66"/>
      <c r="I48" s="64"/>
    </row>
    <row r="49" spans="1:9" ht="21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</row>
    <row r="50" spans="1:9" ht="10.5" customHeight="1" x14ac:dyDescent="0.25">
      <c r="A50" s="54" t="s">
        <v>31</v>
      </c>
    </row>
    <row r="51" spans="1:9" ht="10.5" customHeight="1" x14ac:dyDescent="0.25">
      <c r="A51" s="55" t="s">
        <v>32</v>
      </c>
    </row>
    <row r="62" spans="1:9" ht="15" customHeight="1" x14ac:dyDescent="0.25">
      <c r="B62" s="56"/>
      <c r="C62" s="56"/>
      <c r="D62" s="57"/>
      <c r="E62" s="57"/>
      <c r="F62" s="57"/>
      <c r="G62" s="57"/>
      <c r="H62" s="57"/>
      <c r="I62" s="57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2017-04-26T20:06:22Z</dcterms:created>
  <dcterms:modified xsi:type="dcterms:W3CDTF">2017-04-27T14:36:14Z</dcterms:modified>
</cp:coreProperties>
</file>